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16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<sst xmlns="http://schemas.openxmlformats.org/spreadsheetml/2006/main" count="114" uniqueCount="107">
  <si>
    <t>ΕΣΤΙΑΣΗ ΕΞΗ ΕΣΤΙΑΤΟΡΙΑ  ΑΕ  ΑΜΑΕ:28345/62/Β/93/22  ΑΦΜ:094372286</t>
  </si>
  <si>
    <t>ΕΝΕΡΓΗΤΙΚΟ</t>
  </si>
  <si>
    <t>ΠΑΘΗΤΙΚΟ</t>
  </si>
  <si>
    <t>Αξία κτησης</t>
  </si>
  <si>
    <t>Αποσβέσεις</t>
  </si>
  <si>
    <t>Αναποσ.αξία</t>
  </si>
  <si>
    <t>Β</t>
  </si>
  <si>
    <t>ΕΞΟΔΑ  ΕΓΚΑΤΑΣΤΑΣΗΣ</t>
  </si>
  <si>
    <t>1.Εξοδα ίδρυσης &amp; πρώτης εγκατάστασης</t>
  </si>
  <si>
    <t>Α</t>
  </si>
  <si>
    <t>ΙΔΙΑ ΚΕΦΑΛΑΙΑ</t>
  </si>
  <si>
    <t>Ι</t>
  </si>
  <si>
    <t>Μετοχικο κεφαλαίο</t>
  </si>
  <si>
    <t>Γ</t>
  </si>
  <si>
    <t>ΠΑΓΙΟ ΕΝΕΡΓΗΤΙΚΟ</t>
  </si>
  <si>
    <t>II</t>
  </si>
  <si>
    <t>Ενσώματες ακινητοποιήσεις</t>
  </si>
  <si>
    <t>1.Καταβλημενο</t>
  </si>
  <si>
    <t>3.Κτίρια και τεχνικά εργα</t>
  </si>
  <si>
    <t>V</t>
  </si>
  <si>
    <t>Αποθεματικά κεφάλαια</t>
  </si>
  <si>
    <t>4.Μηχανήματα -τεχνικές εγκαταστάσεις</t>
  </si>
  <si>
    <t xml:space="preserve">  λοιπός μηχανολογικός  εξοπλισμός</t>
  </si>
  <si>
    <t>VΙ</t>
  </si>
  <si>
    <t>Αποτελέσματα εις Νέο</t>
  </si>
  <si>
    <t>5.Mεταφορικά μέσα</t>
  </si>
  <si>
    <t>6.Επιπλα &amp; λοιπός εξοπλισμός</t>
  </si>
  <si>
    <t>Σύνολο ακινητοποιήσεων (ΓΙΙ)</t>
  </si>
  <si>
    <t>ΙΙΙ</t>
  </si>
  <si>
    <t>ΣΥΝΟΛΟ  ΙΔΙΩΝ ΚΕΦΑΛΑΙΩΝ</t>
  </si>
  <si>
    <t xml:space="preserve">Γ </t>
  </si>
  <si>
    <t>ΙΙ</t>
  </si>
  <si>
    <t>ΥΠΟΧΡΕΩΣΕΙΣ</t>
  </si>
  <si>
    <t>Βραχυπροθεσμες Υποχρεωσεις</t>
  </si>
  <si>
    <t>Δ</t>
  </si>
  <si>
    <t>ΚΥΚΛΟΦΟΡΟΥΝ ΕΝΕΡΓΗΤΙΚΟ</t>
  </si>
  <si>
    <t>Αποθεματα</t>
  </si>
  <si>
    <t>Απαιτήσεις</t>
  </si>
  <si>
    <t>Διαθέσιμα</t>
  </si>
  <si>
    <t>ΙV</t>
  </si>
  <si>
    <t>ΓΕΝΙΚΟ ΣΥΝΟΛΟ ΠΑΘΗΤΙΚΟΥ</t>
  </si>
  <si>
    <t>Α+Γ</t>
  </si>
  <si>
    <t>ΚΑΤΣΑΡΟΣ ΠΑΝΑΓΙΩΤΗΣ</t>
  </si>
  <si>
    <t>Ο ΠΡΟΙΣΤ.ΛΟΓΙΣΤΗΡΙΟΥ</t>
  </si>
  <si>
    <t>Συμμετοχές καί άλλες μακροπρόθεσμες απαιτήσεις</t>
  </si>
  <si>
    <t>7.Λοιπές μακροπρόθεσμες απαιτήσεις</t>
  </si>
  <si>
    <t>Αποτελεσματα Εκμεταλλευσης</t>
  </si>
  <si>
    <t>ΣΥΝΟΛΟ</t>
  </si>
  <si>
    <t>Μικτα αποτελεσματα ( κερδη)εκμεταλλευσης</t>
  </si>
  <si>
    <t>ΜΕΙΟΝ:    1.Εξοδα διοικητικης λειτουργίας</t>
  </si>
  <si>
    <t xml:space="preserve">                  3.Έξοδα λειτουργίας διάθεσης</t>
  </si>
  <si>
    <t>Η διαθεση  γινεται ως εξης:</t>
  </si>
  <si>
    <t>ΜΕΙΟΝ:4.Χρεωστικοί τόκοι</t>
  </si>
  <si>
    <t>ΜΕΙΟΝ: Έκτακτα αποτελέσματα</t>
  </si>
  <si>
    <t xml:space="preserve">                  1.Έκτακτα &amp; ανόργανα έξοδα</t>
  </si>
  <si>
    <t>ΜΕΙΟΝ    Συνολο αποσβεσεων παγίων στοιχειων</t>
  </si>
  <si>
    <t>Μειον.Οι ενσωματ στο λειτουργ.κοστος αποσβεσεις</t>
  </si>
  <si>
    <t/>
  </si>
  <si>
    <t xml:space="preserve">ΚΑΤΑΣΤΑΣΗ ΛΟΓΑΡΙΑΣΜΟΥ ΑΠΟΤΕΛΕΣΜΑΤΩΝ ΧΡΗΣΗΣ </t>
  </si>
  <si>
    <t xml:space="preserve">Κυκλος εργασιων </t>
  </si>
  <si>
    <t>Μειον: Κοστος πωλήσεων</t>
  </si>
  <si>
    <t xml:space="preserve">                   2. Έκτακτα κέρδη</t>
  </si>
  <si>
    <t>Καθαρά Αποτελέσματα (ΚΕΡΔΗ) Χρήσης</t>
  </si>
  <si>
    <t>ΓΕΝΙΚΟ ΣΥΝΟΛΟ ΕΝΕΡΓΗΤΙΚΟΥ +Β+Γ+Δ+Ε</t>
  </si>
  <si>
    <t>ΣΥΝΟΛΟ ΚΥΚΛ.ΕΝΕΡΓΗΤΙΚΟΥ ('ΔΙ+ΔΙΙ+ΔΙV)</t>
  </si>
  <si>
    <t>ΣΥΝΟΛΟ ΠΑΓΙΟΥ ΕΝΕΡΓΗΤΙΚΟΥ  '(ΓΙΙ+ΓΙΙΙ)</t>
  </si>
  <si>
    <t>Μερικά αποτελεσματα (ΚΕΡΔΗ) εκμεταλλευσης</t>
  </si>
  <si>
    <t>Ολικα αποτελεσματα (ΚΕΡΔΗ) εκμεταλλευσης</t>
  </si>
  <si>
    <t>ΠΑΠΑΓΕΩΡΓΙΟΥ ΚΩΝΣΤΑΝΤΙΝΟΣ</t>
  </si>
  <si>
    <t>1. Εμπορεύματα</t>
  </si>
  <si>
    <t>2.Πρώτες  και βοηθητικές ύλες  υλικά συσκευασίας</t>
  </si>
  <si>
    <t>4. Προκαταβολές  για  αγορές  αποθεμάτων</t>
  </si>
  <si>
    <t>1.Πελάτες</t>
  </si>
  <si>
    <t>1.Ταμείο</t>
  </si>
  <si>
    <t>1.Τακτικό Αποθεματικό</t>
  </si>
  <si>
    <t>1.Υπόλοιπο κερδών  εις νέο</t>
  </si>
  <si>
    <t>1.Προμηθευτές</t>
  </si>
  <si>
    <t>5. Υποχρεώσεις από  φόρους  τέλη</t>
  </si>
  <si>
    <t>6.Ασφαλιστικοί  οργανισμοί</t>
  </si>
  <si>
    <t>11.Πιστωτές διάφοροι</t>
  </si>
  <si>
    <t>ΣΥΝΟΛΟ    ΥΠΟΧΡΕΩΣΕΩΝ</t>
  </si>
  <si>
    <t xml:space="preserve">       Διαφορές φορολογικού ελέγχου πρ. χρήσεων</t>
  </si>
  <si>
    <t>ΜΕΙΟΝ:  Φόρος  Εισοδήματος  Ν.Π</t>
  </si>
  <si>
    <t xml:space="preserve">ΠΙΝΑΚΑΣ ΔΙΑΘΕΣΗΣ ΑΠΟΤΕΛΕΣΜΑΤΩΝ </t>
  </si>
  <si>
    <t>('ΔΙ+ΔΙΙ+ΔΙV)</t>
  </si>
  <si>
    <t xml:space="preserve">E,ΜΕΤΒΑΤΙΚΟΙ ΛΟΓ/ΣΜΟΙ ΕΝΕΡΓΗΤΙΚΟΥ </t>
  </si>
  <si>
    <t>1.ΕΣΟΔΑ ΕΠΟΜΕΝΩΝ ΧΡΗΣΕΩΝ</t>
  </si>
  <si>
    <t>11.Χρεώστες Διάφοροι</t>
  </si>
  <si>
    <t>2.Καταθέσεις όψεως</t>
  </si>
  <si>
    <t>ΠΛΕΟΝ:Άλλα έσοδα εκμετάλευσης</t>
  </si>
  <si>
    <t>3.Λογαριασμός βραχ Υποχρεώσεις</t>
  </si>
  <si>
    <t>Ο ΠΡΟΕΔΡΟΣ&amp;Δ/ΝΩΝ ΣΥΜΒΟΥΛΟΣ</t>
  </si>
  <si>
    <t>H ANTIΠΡΟΕΔΡΟΣ</t>
  </si>
  <si>
    <t>ΚΑΤΣΑΡΟΥ</t>
  </si>
  <si>
    <t>ΦΡΕΙΔΕΡΙΚΗ</t>
  </si>
  <si>
    <t>ΚΑΘΑΡΑ ΑΠΟΤΕΛΕΣΜΑΤΑ (Κέρδη ή Ζημίες) ΧΡΗΣΗΣ</t>
  </si>
  <si>
    <t>Κέρδη προς διάθεση ή Ζημίες εις Νέο</t>
  </si>
  <si>
    <t>5.</t>
  </si>
  <si>
    <t>Υπόλοιπο Κερδών (Ζημιών) εις Νέο</t>
  </si>
  <si>
    <t>Ποσά κλειόμενης χρήσης 2012</t>
  </si>
  <si>
    <t>χρήση 2012</t>
  </si>
  <si>
    <t>3.Υπόλοιπο Ζημίων   χρήσεων εις νέο</t>
  </si>
  <si>
    <t>ΜΕΙΟΝ: υπολοιπο  Ζημειών προήγ Χρήσεων</t>
  </si>
  <si>
    <t>Ποσά κλειόμενης χρήσης 2013</t>
  </si>
  <si>
    <t>ΘΕΣ-ΚΗ 30/04/2014</t>
  </si>
  <si>
    <t>ΙΣΟΛΟΓΙΣΜΟΣ 31ης ΔΕΚ.2013 (ΕΤΑΙΡΙΚΗ ΧΡΗΣΗ 1/1-31/12/2013)</t>
  </si>
  <si>
    <t>χρήση 2013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</si>
</sst>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48">
    <font>
      <sz val="10"/>
      <name val="Arial Greek"/>
      <family val="0"/>
    </font>
    <font>
      <sz val="8"/>
      <name val="Arial Greek"/>
      <family val="0"/>
    </font>
    <font>
      <sz val="8"/>
      <name val="Times New Roman"/>
      <family val="1"/>
    </font>
    <font>
      <b/>
      <u val="single"/>
      <sz val="8"/>
      <name val="Times New Roman"/>
      <family val="1"/>
    </font>
    <font>
      <u val="single"/>
      <sz val="8"/>
      <color indexed="10"/>
      <name val="Times New Roman"/>
      <family val="1"/>
    </font>
    <font>
      <b/>
      <u val="single"/>
      <sz val="8"/>
      <color indexed="10"/>
      <name val="Times New Roman"/>
      <family val="1"/>
    </font>
    <font>
      <b/>
      <sz val="8"/>
      <name val="Times New Roman"/>
      <family val="1"/>
    </font>
    <font>
      <u val="double"/>
      <sz val="8"/>
      <name val="Times New Roman"/>
      <family val="1"/>
    </font>
    <font>
      <u val="single"/>
      <sz val="8"/>
      <name val="Times New Roman"/>
      <family val="1"/>
    </font>
    <font>
      <b/>
      <u val="double"/>
      <sz val="8"/>
      <name val="Times New Roman"/>
      <family val="1"/>
    </font>
    <font>
      <u val="single"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 quotePrefix="1">
      <alignment horizontal="left"/>
    </xf>
    <xf numFmtId="4" fontId="7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Continuous"/>
    </xf>
    <xf numFmtId="4" fontId="3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6" fillId="0" borderId="14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4" fontId="6" fillId="0" borderId="16" xfId="0" applyNumberFormat="1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 horizontal="right"/>
    </xf>
    <xf numFmtId="4" fontId="2" fillId="0" borderId="16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4" fontId="6" fillId="0" borderId="13" xfId="0" applyNumberFormat="1" applyFont="1" applyFill="1" applyBorder="1" applyAlignment="1">
      <alignment/>
    </xf>
    <xf numFmtId="0" fontId="6" fillId="0" borderId="0" xfId="0" applyNumberFormat="1" applyFont="1" applyBorder="1" applyAlignment="1">
      <alignment horizontal="center" wrapText="1"/>
    </xf>
    <xf numFmtId="0" fontId="6" fillId="0" borderId="16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4" fontId="11" fillId="0" borderId="12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4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 horizontal="center" wrapText="1"/>
    </xf>
    <xf numFmtId="0" fontId="13" fillId="0" borderId="0" xfId="0" applyFont="1" applyBorder="1" applyAlignment="1" quotePrefix="1">
      <alignment horizontal="left"/>
    </xf>
    <xf numFmtId="4" fontId="12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4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4" fontId="12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1" fillId="0" borderId="14" xfId="0" applyFont="1" applyBorder="1" applyAlignment="1">
      <alignment/>
    </xf>
    <xf numFmtId="0" fontId="13" fillId="0" borderId="14" xfId="0" applyFont="1" applyBorder="1" applyAlignment="1">
      <alignment/>
    </xf>
    <xf numFmtId="4" fontId="13" fillId="0" borderId="14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4" fontId="2" fillId="0" borderId="17" xfId="0" applyNumberFormat="1" applyFont="1" applyBorder="1" applyAlignment="1" quotePrefix="1">
      <alignment horizontal="left"/>
    </xf>
    <xf numFmtId="4" fontId="12" fillId="0" borderId="15" xfId="0" applyNumberFormat="1" applyFont="1" applyBorder="1" applyAlignment="1">
      <alignment horizontal="left"/>
    </xf>
    <xf numFmtId="0" fontId="11" fillId="0" borderId="16" xfId="0" applyNumberFormat="1" applyFont="1" applyBorder="1" applyAlignment="1">
      <alignment horizontal="center" wrapText="1"/>
    </xf>
    <xf numFmtId="4" fontId="11" fillId="0" borderId="16" xfId="0" applyNumberFormat="1" applyFont="1" applyBorder="1" applyAlignment="1">
      <alignment horizontal="center" wrapText="1"/>
    </xf>
    <xf numFmtId="4" fontId="11" fillId="0" borderId="16" xfId="0" applyNumberFormat="1" applyFont="1" applyBorder="1" applyAlignment="1">
      <alignment/>
    </xf>
    <xf numFmtId="4" fontId="12" fillId="0" borderId="16" xfId="0" applyNumberFormat="1" applyFont="1" applyBorder="1" applyAlignment="1">
      <alignment/>
    </xf>
    <xf numFmtId="0" fontId="13" fillId="0" borderId="16" xfId="0" applyFont="1" applyBorder="1" applyAlignment="1">
      <alignment/>
    </xf>
    <xf numFmtId="4" fontId="11" fillId="0" borderId="16" xfId="0" applyNumberFormat="1" applyFont="1" applyBorder="1" applyAlignment="1">
      <alignment/>
    </xf>
    <xf numFmtId="4" fontId="12" fillId="0" borderId="16" xfId="0" applyNumberFormat="1" applyFont="1" applyBorder="1" applyAlignment="1">
      <alignment/>
    </xf>
    <xf numFmtId="4" fontId="13" fillId="0" borderId="16" xfId="0" applyNumberFormat="1" applyFont="1" applyBorder="1" applyAlignment="1">
      <alignment/>
    </xf>
    <xf numFmtId="4" fontId="13" fillId="0" borderId="17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D1">
      <selection activeCell="E20" sqref="E20"/>
    </sheetView>
  </sheetViews>
  <sheetFormatPr defaultColWidth="9.00390625" defaultRowHeight="12.75"/>
  <cols>
    <col min="1" max="1" width="2.625" style="6" customWidth="1"/>
    <col min="2" max="2" width="2.125" style="6" customWidth="1"/>
    <col min="3" max="3" width="3.00390625" style="6" hidden="1" customWidth="1"/>
    <col min="4" max="4" width="35.00390625" style="7" customWidth="1"/>
    <col min="5" max="5" width="11.00390625" style="14" customWidth="1"/>
    <col min="6" max="6" width="11.25390625" style="14" customWidth="1"/>
    <col min="7" max="7" width="13.375" style="14" customWidth="1"/>
    <col min="8" max="8" width="10.625" style="14" bestFit="1" customWidth="1"/>
    <col min="9" max="9" width="10.125" style="14" bestFit="1" customWidth="1"/>
    <col min="10" max="10" width="11.00390625" style="14" bestFit="1" customWidth="1"/>
    <col min="11" max="11" width="2.625" style="4" bestFit="1" customWidth="1"/>
    <col min="12" max="12" width="3.875" style="6" customWidth="1"/>
    <col min="13" max="13" width="27.875" style="7" customWidth="1"/>
    <col min="14" max="14" width="11.875" style="5" bestFit="1" customWidth="1"/>
    <col min="15" max="15" width="12.00390625" style="5" customWidth="1"/>
    <col min="16" max="16" width="11.875" style="14" customWidth="1"/>
    <col min="17" max="16384" width="9.125" style="7" customWidth="1"/>
  </cols>
  <sheetData>
    <row r="1" spans="4:16" ht="11.25">
      <c r="D1" s="96" t="s">
        <v>0</v>
      </c>
      <c r="E1" s="96"/>
      <c r="F1" s="96"/>
      <c r="G1" s="96"/>
      <c r="H1" s="96"/>
      <c r="I1" s="96"/>
      <c r="J1" s="96"/>
      <c r="K1" s="96"/>
      <c r="L1" s="97"/>
      <c r="M1" s="97"/>
      <c r="N1" s="97"/>
      <c r="O1" s="97"/>
      <c r="P1" s="97"/>
    </row>
    <row r="2" spans="4:16" ht="12" thickBot="1">
      <c r="D2" s="96" t="s">
        <v>105</v>
      </c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s="1" customFormat="1" ht="11.25">
      <c r="A3" s="8"/>
      <c r="B3" s="9"/>
      <c r="C3" s="9"/>
      <c r="D3" s="10" t="s">
        <v>1</v>
      </c>
      <c r="E3" s="100" t="s">
        <v>103</v>
      </c>
      <c r="F3" s="100"/>
      <c r="G3" s="100"/>
      <c r="H3" s="100" t="s">
        <v>99</v>
      </c>
      <c r="I3" s="100"/>
      <c r="J3" s="100"/>
      <c r="K3" s="52"/>
      <c r="L3" s="59"/>
      <c r="M3" s="60"/>
      <c r="N3" s="61"/>
      <c r="O3" s="61"/>
      <c r="P3" s="84" t="s">
        <v>2</v>
      </c>
    </row>
    <row r="4" spans="1:16" ht="12.75" customHeight="1">
      <c r="A4" s="2"/>
      <c r="E4" s="3" t="s">
        <v>3</v>
      </c>
      <c r="F4" s="3" t="s">
        <v>4</v>
      </c>
      <c r="G4" s="3" t="s">
        <v>5</v>
      </c>
      <c r="H4" s="3" t="s">
        <v>3</v>
      </c>
      <c r="I4" s="3" t="s">
        <v>4</v>
      </c>
      <c r="J4" s="3" t="s">
        <v>5</v>
      </c>
      <c r="K4" s="53"/>
      <c r="L4" s="62"/>
      <c r="M4" s="63"/>
      <c r="N4" s="64"/>
      <c r="O4" s="65">
        <v>2013</v>
      </c>
      <c r="P4" s="85">
        <v>2012</v>
      </c>
    </row>
    <row r="5" spans="1:16" s="16" customFormat="1" ht="11.25">
      <c r="A5" s="2" t="s">
        <v>6</v>
      </c>
      <c r="B5" s="6"/>
      <c r="C5" s="6"/>
      <c r="D5" s="13" t="s">
        <v>7</v>
      </c>
      <c r="E5" s="14"/>
      <c r="F5" s="14"/>
      <c r="G5" s="14"/>
      <c r="H5" s="14"/>
      <c r="I5" s="14"/>
      <c r="J5" s="14"/>
      <c r="K5" s="54"/>
      <c r="L5" s="66"/>
      <c r="M5" s="63"/>
      <c r="N5" s="64"/>
      <c r="O5" s="67" t="s">
        <v>106</v>
      </c>
      <c r="P5" s="86" t="s">
        <v>100</v>
      </c>
    </row>
    <row r="6" spans="1:16" ht="11.25">
      <c r="A6" s="2"/>
      <c r="D6" s="7" t="s">
        <v>8</v>
      </c>
      <c r="E6" s="14">
        <v>1060.07</v>
      </c>
      <c r="F6" s="14">
        <v>1060.07</v>
      </c>
      <c r="G6" s="14">
        <v>0</v>
      </c>
      <c r="H6" s="14">
        <v>1060.07</v>
      </c>
      <c r="I6" s="14">
        <v>1060.07</v>
      </c>
      <c r="J6" s="14">
        <v>0</v>
      </c>
      <c r="K6" s="53" t="s">
        <v>9</v>
      </c>
      <c r="L6" s="62"/>
      <c r="M6" s="63" t="s">
        <v>10</v>
      </c>
      <c r="N6" s="64"/>
      <c r="O6" s="64"/>
      <c r="P6" s="87"/>
    </row>
    <row r="7" spans="1:16" ht="11.25">
      <c r="A7" s="2"/>
      <c r="D7" s="7" t="s">
        <v>14</v>
      </c>
      <c r="K7" s="53"/>
      <c r="L7" s="66" t="s">
        <v>11</v>
      </c>
      <c r="M7" s="68" t="s">
        <v>12</v>
      </c>
      <c r="N7" s="64"/>
      <c r="O7" s="64"/>
      <c r="P7" s="87"/>
    </row>
    <row r="8" spans="1:16" ht="11.25">
      <c r="A8" s="2" t="s">
        <v>13</v>
      </c>
      <c r="D8" s="16" t="s">
        <v>16</v>
      </c>
      <c r="K8" s="54"/>
      <c r="L8" s="66"/>
      <c r="M8" s="63" t="s">
        <v>17</v>
      </c>
      <c r="N8" s="64"/>
      <c r="O8" s="69">
        <v>435404</v>
      </c>
      <c r="P8" s="88">
        <v>435404</v>
      </c>
    </row>
    <row r="9" spans="1:16" s="16" customFormat="1" ht="11.25">
      <c r="A9" s="2"/>
      <c r="B9" s="15" t="s">
        <v>15</v>
      </c>
      <c r="C9" s="15"/>
      <c r="D9" s="7" t="s">
        <v>18</v>
      </c>
      <c r="E9" s="14">
        <v>261893.91</v>
      </c>
      <c r="F9" s="14">
        <v>110287.03</v>
      </c>
      <c r="G9" s="14">
        <v>151606.88</v>
      </c>
      <c r="H9" s="14">
        <v>256202.81</v>
      </c>
      <c r="I9" s="14">
        <v>104414.19</v>
      </c>
      <c r="J9" s="14">
        <f>H9-I9</f>
        <v>151788.62</v>
      </c>
      <c r="K9" s="53"/>
      <c r="L9" s="66" t="s">
        <v>19</v>
      </c>
      <c r="M9" s="70" t="s">
        <v>20</v>
      </c>
      <c r="N9" s="71"/>
      <c r="O9" s="70"/>
      <c r="P9" s="89"/>
    </row>
    <row r="10" spans="1:16" ht="11.25">
      <c r="A10" s="2"/>
      <c r="D10" s="7" t="s">
        <v>21</v>
      </c>
      <c r="E10" s="14">
        <v>82385.92</v>
      </c>
      <c r="F10" s="14">
        <v>61169.71</v>
      </c>
      <c r="G10" s="14">
        <v>21216.21</v>
      </c>
      <c r="H10" s="14">
        <v>82385.92</v>
      </c>
      <c r="I10" s="14">
        <v>57622.82</v>
      </c>
      <c r="J10" s="14">
        <f>H10-I10</f>
        <v>24763.1</v>
      </c>
      <c r="K10" s="53"/>
      <c r="L10" s="62"/>
      <c r="M10" s="63" t="s">
        <v>74</v>
      </c>
      <c r="N10" s="64"/>
      <c r="O10" s="71">
        <v>2059.58</v>
      </c>
      <c r="P10" s="90">
        <v>2059.58</v>
      </c>
    </row>
    <row r="11" spans="1:16" ht="11.25">
      <c r="A11" s="2"/>
      <c r="D11" s="7" t="s">
        <v>22</v>
      </c>
      <c r="K11" s="53"/>
      <c r="L11" s="66" t="s">
        <v>23</v>
      </c>
      <c r="M11" s="70" t="s">
        <v>24</v>
      </c>
      <c r="N11" s="64"/>
      <c r="O11" s="64"/>
      <c r="P11" s="87"/>
    </row>
    <row r="12" spans="1:16" ht="11.25">
      <c r="A12" s="2"/>
      <c r="D12" s="7" t="s">
        <v>25</v>
      </c>
      <c r="E12" s="14">
        <v>12970.5</v>
      </c>
      <c r="F12" s="14">
        <v>5436.11</v>
      </c>
      <c r="G12" s="14">
        <v>7534.39</v>
      </c>
      <c r="H12" s="14">
        <v>16492.14</v>
      </c>
      <c r="I12" s="14">
        <v>8705.87</v>
      </c>
      <c r="J12" s="14">
        <f>H12-I12</f>
        <v>7786.269999999999</v>
      </c>
      <c r="K12" s="53"/>
      <c r="L12" s="62"/>
      <c r="M12" s="63" t="s">
        <v>75</v>
      </c>
      <c r="N12" s="64"/>
      <c r="O12" s="64">
        <v>0</v>
      </c>
      <c r="P12" s="87">
        <v>0</v>
      </c>
    </row>
    <row r="13" spans="1:16" ht="11.25">
      <c r="A13" s="2"/>
      <c r="D13" s="7" t="s">
        <v>26</v>
      </c>
      <c r="E13" s="14">
        <v>124315.7</v>
      </c>
      <c r="F13" s="14">
        <v>108805.13</v>
      </c>
      <c r="G13" s="14">
        <v>15510.57</v>
      </c>
      <c r="H13" s="14">
        <v>120530.7</v>
      </c>
      <c r="I13" s="14">
        <v>105204.63</v>
      </c>
      <c r="J13" s="14">
        <f>H13-I13</f>
        <v>15326.069999999992</v>
      </c>
      <c r="K13" s="53"/>
      <c r="L13" s="62"/>
      <c r="M13" s="63" t="s">
        <v>101</v>
      </c>
      <c r="N13" s="64"/>
      <c r="O13" s="64">
        <v>142250.07</v>
      </c>
      <c r="P13" s="87">
        <v>149470.93</v>
      </c>
    </row>
    <row r="14" spans="1:16" ht="11.25">
      <c r="A14" s="2"/>
      <c r="D14" s="17" t="s">
        <v>27</v>
      </c>
      <c r="E14" s="14">
        <f aca="true" t="shared" si="0" ref="E14:J14">SUM(E9:E13)</f>
        <v>481566.03</v>
      </c>
      <c r="F14" s="18">
        <f t="shared" si="0"/>
        <v>285697.98</v>
      </c>
      <c r="G14" s="18">
        <f t="shared" si="0"/>
        <v>195868.05000000002</v>
      </c>
      <c r="H14" s="14">
        <f t="shared" si="0"/>
        <v>475611.57</v>
      </c>
      <c r="I14" s="18">
        <f t="shared" si="0"/>
        <v>275947.51</v>
      </c>
      <c r="J14" s="18">
        <f t="shared" si="0"/>
        <v>199664.06</v>
      </c>
      <c r="K14" s="53"/>
      <c r="L14" s="62"/>
      <c r="M14" s="63"/>
      <c r="N14" s="64"/>
      <c r="O14" s="64"/>
      <c r="P14" s="87"/>
    </row>
    <row r="15" spans="1:16" ht="11.25">
      <c r="A15" s="2"/>
      <c r="D15" s="16" t="s">
        <v>44</v>
      </c>
      <c r="E15" s="18"/>
      <c r="F15" s="19"/>
      <c r="G15" s="19"/>
      <c r="H15" s="18"/>
      <c r="I15" s="19"/>
      <c r="J15" s="19"/>
      <c r="K15" s="53"/>
      <c r="L15" s="72"/>
      <c r="M15" s="73" t="s">
        <v>29</v>
      </c>
      <c r="N15" s="72"/>
      <c r="O15" s="74">
        <f>O8+O10-O13</f>
        <v>295213.51</v>
      </c>
      <c r="P15" s="91">
        <f>P8+P10-P13</f>
        <v>287992.65</v>
      </c>
    </row>
    <row r="16" spans="1:16" ht="11.25">
      <c r="A16" s="22"/>
      <c r="B16" s="15" t="s">
        <v>28</v>
      </c>
      <c r="C16" s="15"/>
      <c r="D16" s="7" t="s">
        <v>45</v>
      </c>
      <c r="E16" s="23">
        <v>14717.81</v>
      </c>
      <c r="F16" s="23"/>
      <c r="G16" s="14">
        <v>14717.81</v>
      </c>
      <c r="H16" s="23">
        <v>14717.81</v>
      </c>
      <c r="I16" s="23">
        <v>0</v>
      </c>
      <c r="J16" s="14">
        <v>14717.81</v>
      </c>
      <c r="K16" s="55"/>
      <c r="L16" s="72"/>
      <c r="M16" s="72"/>
      <c r="N16" s="64"/>
      <c r="O16" s="71"/>
      <c r="P16" s="90"/>
    </row>
    <row r="17" spans="1:16" ht="11.25">
      <c r="A17" s="2"/>
      <c r="D17" s="24" t="s">
        <v>65</v>
      </c>
      <c r="G17" s="19">
        <f>SUM(G14:G16)</f>
        <v>210585.86000000002</v>
      </c>
      <c r="J17" s="19">
        <f>J16+J14+J6</f>
        <v>214381.87</v>
      </c>
      <c r="K17" s="53" t="s">
        <v>30</v>
      </c>
      <c r="L17" s="66" t="s">
        <v>31</v>
      </c>
      <c r="M17" s="63" t="s">
        <v>32</v>
      </c>
      <c r="N17" s="64"/>
      <c r="O17" s="71"/>
      <c r="P17" s="90"/>
    </row>
    <row r="18" spans="1:16" ht="11.25">
      <c r="A18" s="2"/>
      <c r="D18" s="7" t="s">
        <v>35</v>
      </c>
      <c r="K18" s="35"/>
      <c r="L18" s="62"/>
      <c r="M18" s="68" t="s">
        <v>33</v>
      </c>
      <c r="N18" s="64"/>
      <c r="O18" s="75"/>
      <c r="P18" s="92"/>
    </row>
    <row r="19" spans="1:16" ht="11.25">
      <c r="A19" s="2" t="s">
        <v>34</v>
      </c>
      <c r="B19" s="15" t="s">
        <v>11</v>
      </c>
      <c r="D19" s="16" t="s">
        <v>36</v>
      </c>
      <c r="K19" s="55"/>
      <c r="L19" s="72"/>
      <c r="M19" s="72" t="s">
        <v>76</v>
      </c>
      <c r="N19" s="72"/>
      <c r="O19" s="64">
        <v>25933.44</v>
      </c>
      <c r="P19" s="87">
        <v>7405.35</v>
      </c>
    </row>
    <row r="20" spans="1:16" ht="11.25">
      <c r="A20" s="2"/>
      <c r="B20" s="15"/>
      <c r="D20" s="7" t="s">
        <v>69</v>
      </c>
      <c r="G20" s="14">
        <v>6528.34</v>
      </c>
      <c r="J20" s="14">
        <v>9648.41</v>
      </c>
      <c r="K20" s="35"/>
      <c r="L20" s="66"/>
      <c r="M20" s="63" t="s">
        <v>90</v>
      </c>
      <c r="N20" s="64"/>
      <c r="O20" s="71">
        <v>99961.95</v>
      </c>
      <c r="P20" s="90">
        <v>99983.39</v>
      </c>
    </row>
    <row r="21" spans="1:16" ht="11.25">
      <c r="A21" s="2"/>
      <c r="B21" s="15"/>
      <c r="D21" s="7" t="s">
        <v>70</v>
      </c>
      <c r="G21" s="14">
        <v>1921.99</v>
      </c>
      <c r="J21" s="14">
        <v>2786.32</v>
      </c>
      <c r="K21" s="35"/>
      <c r="L21" s="63"/>
      <c r="M21" s="76" t="s">
        <v>77</v>
      </c>
      <c r="N21" s="64"/>
      <c r="O21" s="71">
        <v>38917.43</v>
      </c>
      <c r="P21" s="90">
        <v>12207.1</v>
      </c>
    </row>
    <row r="22" spans="1:16" ht="11.25">
      <c r="A22" s="2"/>
      <c r="B22" s="15"/>
      <c r="D22" s="7" t="s">
        <v>71</v>
      </c>
      <c r="G22" s="14">
        <v>0</v>
      </c>
      <c r="J22" s="14">
        <v>0</v>
      </c>
      <c r="K22" s="53"/>
      <c r="L22" s="62"/>
      <c r="M22" s="63" t="s">
        <v>78</v>
      </c>
      <c r="N22" s="64"/>
      <c r="O22" s="71">
        <v>6401.38</v>
      </c>
      <c r="P22" s="90">
        <f>7923.19+27245.26</f>
        <v>35168.45</v>
      </c>
    </row>
    <row r="23" spans="1:16" ht="11.25">
      <c r="A23" s="2"/>
      <c r="B23" s="15"/>
      <c r="G23" s="21">
        <v>8450.33</v>
      </c>
      <c r="J23" s="21">
        <f>SUM(J20:J22)</f>
        <v>12434.73</v>
      </c>
      <c r="K23" s="53"/>
      <c r="L23" s="62"/>
      <c r="M23" s="63" t="s">
        <v>79</v>
      </c>
      <c r="N23" s="64"/>
      <c r="O23" s="64">
        <v>11811.96</v>
      </c>
      <c r="P23" s="87">
        <v>37226.58</v>
      </c>
    </row>
    <row r="24" spans="1:16" ht="11.25">
      <c r="A24" s="2"/>
      <c r="B24" s="15"/>
      <c r="G24" s="21"/>
      <c r="J24" s="21"/>
      <c r="K24" s="53"/>
      <c r="L24" s="62"/>
      <c r="M24" s="63"/>
      <c r="N24" s="64"/>
      <c r="O24" s="64"/>
      <c r="P24" s="87"/>
    </row>
    <row r="25" spans="1:16" ht="11.25">
      <c r="A25" s="2"/>
      <c r="B25" s="15" t="s">
        <v>31</v>
      </c>
      <c r="D25" s="16" t="s">
        <v>37</v>
      </c>
      <c r="K25" s="53"/>
      <c r="L25" s="62"/>
      <c r="M25" s="77" t="s">
        <v>80</v>
      </c>
      <c r="N25" s="64"/>
      <c r="O25" s="69">
        <f>SUM(O19:O24)</f>
        <v>183026.16</v>
      </c>
      <c r="P25" s="88">
        <f>SUM(P19:P24)</f>
        <v>191990.87</v>
      </c>
    </row>
    <row r="26" spans="1:16" ht="11.25">
      <c r="A26" s="2"/>
      <c r="B26" s="15"/>
      <c r="D26" s="7" t="s">
        <v>72</v>
      </c>
      <c r="G26" s="14">
        <v>100684.78</v>
      </c>
      <c r="J26" s="14">
        <v>47116.17</v>
      </c>
      <c r="K26" s="55"/>
      <c r="L26" s="72"/>
      <c r="M26" s="72"/>
      <c r="N26" s="72"/>
      <c r="O26" s="71"/>
      <c r="P26" s="90"/>
    </row>
    <row r="27" spans="1:16" ht="11.25">
      <c r="A27" s="2"/>
      <c r="B27" s="15"/>
      <c r="D27" s="7" t="s">
        <v>87</v>
      </c>
      <c r="G27" s="14">
        <v>21967.47</v>
      </c>
      <c r="J27" s="14">
        <v>17314.69</v>
      </c>
      <c r="K27" s="55"/>
      <c r="L27" s="72"/>
      <c r="M27" s="72"/>
      <c r="N27" s="72"/>
      <c r="O27" s="71"/>
      <c r="P27" s="90"/>
    </row>
    <row r="28" spans="1:16" ht="11.25">
      <c r="A28" s="2"/>
      <c r="B28" s="15"/>
      <c r="G28" s="21">
        <v>122652.25</v>
      </c>
      <c r="J28" s="21">
        <f>SUM(J26:J27)</f>
        <v>64430.86</v>
      </c>
      <c r="K28" s="55"/>
      <c r="L28" s="72"/>
      <c r="M28" s="72"/>
      <c r="N28" s="72"/>
      <c r="O28" s="71"/>
      <c r="P28" s="90"/>
    </row>
    <row r="29" spans="1:16" ht="11.25">
      <c r="A29" s="2"/>
      <c r="B29" s="15" t="s">
        <v>39</v>
      </c>
      <c r="D29" s="16" t="s">
        <v>38</v>
      </c>
      <c r="K29" s="55"/>
      <c r="L29" s="72"/>
      <c r="M29" s="72"/>
      <c r="N29" s="72"/>
      <c r="O29" s="71"/>
      <c r="P29" s="90"/>
    </row>
    <row r="30" spans="1:16" ht="11.25">
      <c r="A30" s="2"/>
      <c r="B30" s="15"/>
      <c r="D30" s="7" t="s">
        <v>73</v>
      </c>
      <c r="G30" s="14">
        <v>109110.94</v>
      </c>
      <c r="J30" s="14">
        <v>44841.85</v>
      </c>
      <c r="K30" s="55"/>
      <c r="L30" s="72"/>
      <c r="M30" s="72"/>
      <c r="N30" s="64"/>
      <c r="O30" s="71"/>
      <c r="P30" s="90"/>
    </row>
    <row r="31" spans="1:16" ht="11.25">
      <c r="A31" s="2"/>
      <c r="B31" s="15"/>
      <c r="D31" s="7" t="s">
        <v>88</v>
      </c>
      <c r="G31" s="23">
        <v>27440.29</v>
      </c>
      <c r="J31" s="23">
        <f>46648.95+70000</f>
        <v>116648.95</v>
      </c>
      <c r="K31" s="55"/>
      <c r="L31" s="72"/>
      <c r="M31" s="72"/>
      <c r="N31" s="72"/>
      <c r="O31" s="71"/>
      <c r="P31" s="90"/>
    </row>
    <row r="32" spans="1:16" ht="11.25">
      <c r="A32" s="2"/>
      <c r="B32" s="15"/>
      <c r="G32" s="21">
        <v>136551.23</v>
      </c>
      <c r="J32" s="21">
        <f>SUM(J30:J31)</f>
        <v>161490.8</v>
      </c>
      <c r="K32" s="55"/>
      <c r="L32" s="72"/>
      <c r="M32" s="72"/>
      <c r="N32" s="72"/>
      <c r="O32" s="71"/>
      <c r="P32" s="90"/>
    </row>
    <row r="33" spans="1:16" ht="11.25">
      <c r="A33" s="2"/>
      <c r="D33" s="25" t="s">
        <v>64</v>
      </c>
      <c r="E33" s="21"/>
      <c r="F33" s="21"/>
      <c r="G33" s="21"/>
      <c r="H33" s="21"/>
      <c r="I33" s="21"/>
      <c r="J33" s="21">
        <f>J32+J28+J23</f>
        <v>238356.38999999998</v>
      </c>
      <c r="K33" s="55"/>
      <c r="L33" s="72"/>
      <c r="M33" s="72"/>
      <c r="N33" s="72"/>
      <c r="O33" s="71"/>
      <c r="P33" s="90"/>
    </row>
    <row r="34" spans="1:16" ht="11.25">
      <c r="A34" s="2"/>
      <c r="D34" s="25" t="s">
        <v>85</v>
      </c>
      <c r="E34" s="21"/>
      <c r="F34" s="21"/>
      <c r="G34" s="21"/>
      <c r="H34" s="21"/>
      <c r="I34" s="21"/>
      <c r="J34" s="21"/>
      <c r="K34" s="55"/>
      <c r="L34" s="72"/>
      <c r="M34" s="72"/>
      <c r="N34" s="72"/>
      <c r="O34" s="71"/>
      <c r="P34" s="90"/>
    </row>
    <row r="35" spans="1:16" ht="11.25">
      <c r="A35" s="2"/>
      <c r="D35" s="24" t="s">
        <v>86</v>
      </c>
      <c r="E35" s="21"/>
      <c r="F35" s="21"/>
      <c r="G35" s="21"/>
      <c r="H35" s="21"/>
      <c r="I35" s="21"/>
      <c r="J35" s="21">
        <v>27245.26</v>
      </c>
      <c r="K35" s="55"/>
      <c r="L35" s="72"/>
      <c r="M35" s="72"/>
      <c r="N35" s="72"/>
      <c r="O35" s="71"/>
      <c r="P35" s="90"/>
    </row>
    <row r="36" spans="1:16" ht="11.25">
      <c r="A36" s="2"/>
      <c r="D36" s="24"/>
      <c r="E36" s="21"/>
      <c r="F36" s="21"/>
      <c r="G36" s="21"/>
      <c r="H36" s="21"/>
      <c r="I36" s="21"/>
      <c r="J36" s="21"/>
      <c r="K36" s="55"/>
      <c r="L36" s="72"/>
      <c r="M36" s="72"/>
      <c r="N36" s="72"/>
      <c r="O36" s="71"/>
      <c r="P36" s="90"/>
    </row>
    <row r="37" spans="1:16" ht="12" thickBot="1">
      <c r="A37" s="26"/>
      <c r="B37" s="27"/>
      <c r="C37" s="27"/>
      <c r="D37" s="28" t="s">
        <v>63</v>
      </c>
      <c r="E37" s="29" t="s">
        <v>84</v>
      </c>
      <c r="F37" s="30"/>
      <c r="G37" s="31">
        <v>478239.67</v>
      </c>
      <c r="H37" s="29"/>
      <c r="I37" s="30"/>
      <c r="J37" s="31">
        <f>J35+J33+J17</f>
        <v>479983.51999999996</v>
      </c>
      <c r="K37" s="56"/>
      <c r="L37" s="78"/>
      <c r="M37" s="79" t="s">
        <v>40</v>
      </c>
      <c r="N37" s="80" t="s">
        <v>41</v>
      </c>
      <c r="O37" s="80">
        <f>O15+O25</f>
        <v>478239.67000000004</v>
      </c>
      <c r="P37" s="93">
        <f>P15+P25</f>
        <v>479983.52</v>
      </c>
    </row>
    <row r="38" spans="1:16" ht="11.25">
      <c r="A38" s="32"/>
      <c r="B38" s="33"/>
      <c r="C38" s="33"/>
      <c r="D38" s="11"/>
      <c r="E38" s="12"/>
      <c r="F38" s="12"/>
      <c r="G38" s="12"/>
      <c r="H38" s="12"/>
      <c r="I38" s="12"/>
      <c r="J38" s="12"/>
      <c r="K38" s="49"/>
      <c r="L38" s="33"/>
      <c r="M38" s="11"/>
      <c r="N38" s="11"/>
      <c r="O38" s="11"/>
      <c r="P38" s="34"/>
    </row>
    <row r="39" spans="1:16" ht="11.25">
      <c r="A39" s="35"/>
      <c r="B39" s="16"/>
      <c r="C39" s="7"/>
      <c r="D39" s="25" t="s">
        <v>58</v>
      </c>
      <c r="E39" s="21"/>
      <c r="G39" s="21"/>
      <c r="H39" s="21"/>
      <c r="I39" s="21"/>
      <c r="J39" s="16"/>
      <c r="K39" s="35"/>
      <c r="L39" s="25" t="s">
        <v>83</v>
      </c>
      <c r="M39" s="14"/>
      <c r="N39" s="14"/>
      <c r="O39" s="57">
        <v>2013</v>
      </c>
      <c r="P39" s="58">
        <v>2012</v>
      </c>
    </row>
    <row r="40" spans="1:16" ht="12.75" customHeight="1">
      <c r="A40" s="35"/>
      <c r="B40" s="16"/>
      <c r="C40" s="7"/>
      <c r="D40" s="25"/>
      <c r="E40" s="99" t="s">
        <v>103</v>
      </c>
      <c r="F40" s="99"/>
      <c r="G40" s="99"/>
      <c r="H40" s="99" t="s">
        <v>99</v>
      </c>
      <c r="I40" s="99"/>
      <c r="J40" s="99"/>
      <c r="K40" s="35"/>
      <c r="L40" s="25"/>
      <c r="M40" s="14"/>
      <c r="N40" s="14"/>
      <c r="P40" s="39"/>
    </row>
    <row r="41" spans="1:16" ht="11.25">
      <c r="A41" s="35"/>
      <c r="B41" s="16"/>
      <c r="C41" s="16"/>
      <c r="D41" s="16" t="s">
        <v>46</v>
      </c>
      <c r="E41" s="37"/>
      <c r="F41" s="37"/>
      <c r="G41" s="37"/>
      <c r="H41" s="99"/>
      <c r="I41" s="99"/>
      <c r="J41" s="99"/>
      <c r="K41" s="35"/>
      <c r="L41" s="7" t="s">
        <v>62</v>
      </c>
      <c r="M41" s="14"/>
      <c r="N41" s="14"/>
      <c r="O41" s="19">
        <f>G57</f>
        <v>12544.68</v>
      </c>
      <c r="P41" s="36">
        <v>719.34</v>
      </c>
    </row>
    <row r="42" spans="1:16" ht="11.25">
      <c r="A42" s="35"/>
      <c r="B42" s="7"/>
      <c r="C42" s="7"/>
      <c r="D42" s="16" t="s">
        <v>59</v>
      </c>
      <c r="E42" s="16"/>
      <c r="F42" s="19"/>
      <c r="G42" s="14">
        <v>884496.73</v>
      </c>
      <c r="H42" s="16"/>
      <c r="I42" s="19"/>
      <c r="J42" s="14">
        <v>784918.98</v>
      </c>
      <c r="K42" s="38"/>
      <c r="M42" s="6" t="s">
        <v>102</v>
      </c>
      <c r="N42" s="19"/>
      <c r="O42" s="5">
        <v>149470.93</v>
      </c>
      <c r="P42" s="39">
        <v>149309.8</v>
      </c>
    </row>
    <row r="43" spans="1:16" ht="11.25">
      <c r="A43" s="35"/>
      <c r="B43" s="7"/>
      <c r="C43" s="7"/>
      <c r="D43" s="16" t="s">
        <v>60</v>
      </c>
      <c r="E43" s="16"/>
      <c r="F43" s="19"/>
      <c r="G43" s="14">
        <v>652624.52</v>
      </c>
      <c r="H43" s="16"/>
      <c r="I43" s="19"/>
      <c r="J43" s="14">
        <v>581708.64</v>
      </c>
      <c r="K43" s="95" t="s">
        <v>82</v>
      </c>
      <c r="L43" s="20"/>
      <c r="M43" s="20"/>
      <c r="N43" s="20"/>
      <c r="O43" s="14">
        <v>4529.32</v>
      </c>
      <c r="P43" s="39">
        <v>880.47</v>
      </c>
    </row>
    <row r="44" spans="1:16" ht="11.25">
      <c r="A44" s="35"/>
      <c r="B44" s="7"/>
      <c r="C44" s="7"/>
      <c r="D44" s="7" t="s">
        <v>48</v>
      </c>
      <c r="E44" s="16"/>
      <c r="G44" s="40">
        <v>231872.21</v>
      </c>
      <c r="H44" s="16"/>
      <c r="J44" s="40">
        <v>203210.34</v>
      </c>
      <c r="K44" s="38"/>
      <c r="M44" s="14"/>
      <c r="N44" s="14"/>
      <c r="O44" s="14">
        <v>0</v>
      </c>
      <c r="P44" s="39">
        <v>0</v>
      </c>
    </row>
    <row r="45" spans="1:16" ht="11.25">
      <c r="A45" s="35"/>
      <c r="B45" s="7"/>
      <c r="C45" s="7"/>
      <c r="D45" s="7" t="s">
        <v>47</v>
      </c>
      <c r="E45" s="7"/>
      <c r="G45" s="14">
        <v>231872.21</v>
      </c>
      <c r="H45" s="7"/>
      <c r="J45" s="14">
        <v>203210.34</v>
      </c>
      <c r="K45" s="53"/>
      <c r="P45" s="39"/>
    </row>
    <row r="46" spans="1:16" ht="11.25">
      <c r="A46" s="35"/>
      <c r="B46" s="7"/>
      <c r="C46" s="7"/>
      <c r="D46" s="7" t="s">
        <v>89</v>
      </c>
      <c r="E46" s="7"/>
      <c r="F46" s="14">
        <v>734.23</v>
      </c>
      <c r="G46" s="14">
        <v>734.23</v>
      </c>
      <c r="H46" s="94">
        <v>0</v>
      </c>
      <c r="J46" s="14">
        <v>0</v>
      </c>
      <c r="K46" s="38"/>
      <c r="L46" s="13" t="s">
        <v>81</v>
      </c>
      <c r="M46" s="14"/>
      <c r="N46" s="14"/>
      <c r="O46" s="14">
        <v>794.5</v>
      </c>
      <c r="P46" s="39">
        <v>0</v>
      </c>
    </row>
    <row r="47" spans="1:16" ht="11.25">
      <c r="A47" s="35"/>
      <c r="B47" s="7"/>
      <c r="C47" s="7"/>
      <c r="D47" s="7" t="s">
        <v>49</v>
      </c>
      <c r="E47" s="7"/>
      <c r="F47" s="14">
        <v>57595.27</v>
      </c>
      <c r="H47" s="14">
        <v>45609.97</v>
      </c>
      <c r="K47" s="38"/>
      <c r="L47" s="13"/>
      <c r="M47" s="41"/>
      <c r="N47" s="14"/>
      <c r="O47" s="14"/>
      <c r="P47" s="39"/>
    </row>
    <row r="48" spans="1:16" ht="11.25">
      <c r="A48" s="35"/>
      <c r="B48" s="7"/>
      <c r="C48" s="7"/>
      <c r="D48" s="7" t="s">
        <v>50</v>
      </c>
      <c r="E48" s="7"/>
      <c r="F48" s="14">
        <v>149121.95</v>
      </c>
      <c r="G48" s="14">
        <v>206717.22</v>
      </c>
      <c r="H48" s="14">
        <v>144672.87</v>
      </c>
      <c r="J48" s="14">
        <v>190282.84</v>
      </c>
      <c r="K48" s="81" t="s">
        <v>96</v>
      </c>
      <c r="L48" s="13"/>
      <c r="M48" s="13"/>
      <c r="N48" s="20"/>
      <c r="O48" s="21">
        <f>O41-O42-O43-O46</f>
        <v>-142250.07</v>
      </c>
      <c r="P48" s="42">
        <f>P41-P42-P43</f>
        <v>-149470.93</v>
      </c>
    </row>
    <row r="49" spans="1:16" ht="11.25">
      <c r="A49" s="35"/>
      <c r="B49" s="7"/>
      <c r="C49" s="7"/>
      <c r="D49" s="7" t="s">
        <v>66</v>
      </c>
      <c r="E49" s="7"/>
      <c r="G49" s="21">
        <v>25889.22</v>
      </c>
      <c r="J49" s="21">
        <v>12927.5</v>
      </c>
      <c r="K49" s="38"/>
      <c r="L49" s="16"/>
      <c r="M49" s="14"/>
      <c r="N49" s="14"/>
      <c r="O49" s="14"/>
      <c r="P49" s="39"/>
    </row>
    <row r="50" spans="1:16" ht="11.25">
      <c r="A50" s="35"/>
      <c r="B50" s="7"/>
      <c r="C50" s="7"/>
      <c r="D50" s="7" t="s">
        <v>52</v>
      </c>
      <c r="E50" s="7"/>
      <c r="F50" s="14">
        <v>11864.74</v>
      </c>
      <c r="G50" s="14">
        <v>11864.74</v>
      </c>
      <c r="H50" s="14">
        <v>11613.26</v>
      </c>
      <c r="J50" s="14">
        <v>11613.26</v>
      </c>
      <c r="K50" s="38"/>
      <c r="L50" s="13" t="s">
        <v>51</v>
      </c>
      <c r="M50" s="14"/>
      <c r="N50" s="14"/>
      <c r="O50" s="14"/>
      <c r="P50" s="39"/>
    </row>
    <row r="51" spans="1:16" ht="13.5" customHeight="1">
      <c r="A51" s="35"/>
      <c r="B51" s="7"/>
      <c r="C51" s="7"/>
      <c r="D51" s="7" t="s">
        <v>67</v>
      </c>
      <c r="E51" s="7"/>
      <c r="G51" s="21">
        <v>14024.48</v>
      </c>
      <c r="J51" s="21">
        <v>1314.24</v>
      </c>
      <c r="K51" s="38"/>
      <c r="L51" s="7" t="s">
        <v>97</v>
      </c>
      <c r="M51" s="7" t="s">
        <v>98</v>
      </c>
      <c r="N51" s="7"/>
      <c r="O51" s="19">
        <f>O48</f>
        <v>-142250.07</v>
      </c>
      <c r="P51" s="36">
        <v>-149470.93</v>
      </c>
    </row>
    <row r="52" spans="1:16" ht="11.25">
      <c r="A52" s="35"/>
      <c r="B52" s="7"/>
      <c r="C52" s="7"/>
      <c r="D52" s="7" t="s">
        <v>53</v>
      </c>
      <c r="E52" s="7"/>
      <c r="K52" s="35"/>
      <c r="L52" s="7"/>
      <c r="N52" s="7"/>
      <c r="O52" s="43"/>
      <c r="P52" s="44"/>
    </row>
    <row r="53" spans="1:16" ht="11.25">
      <c r="A53" s="35"/>
      <c r="B53" s="7"/>
      <c r="C53" s="7"/>
      <c r="D53" s="7" t="s">
        <v>61</v>
      </c>
      <c r="F53" s="14">
        <v>300</v>
      </c>
      <c r="H53" s="14">
        <v>7.83</v>
      </c>
      <c r="K53" s="35"/>
      <c r="L53" s="13" t="s">
        <v>104</v>
      </c>
      <c r="M53" s="13"/>
      <c r="N53" s="13"/>
      <c r="O53" s="13"/>
      <c r="P53" s="39"/>
    </row>
    <row r="54" spans="1:16" ht="11.25">
      <c r="A54" s="35"/>
      <c r="B54" s="7"/>
      <c r="C54" s="7"/>
      <c r="D54" s="7" t="s">
        <v>54</v>
      </c>
      <c r="E54" s="7"/>
      <c r="F54" s="23">
        <v>1779.8</v>
      </c>
      <c r="G54" s="23">
        <v>1479.8</v>
      </c>
      <c r="H54" s="14">
        <v>602.73</v>
      </c>
      <c r="J54" s="23">
        <v>594.9</v>
      </c>
      <c r="K54" s="35"/>
      <c r="L54" s="13" t="s">
        <v>91</v>
      </c>
      <c r="O54" s="7" t="s">
        <v>92</v>
      </c>
      <c r="P54" s="50"/>
    </row>
    <row r="55" spans="1:16" ht="11.25">
      <c r="A55" s="35"/>
      <c r="B55" s="7"/>
      <c r="C55" s="7"/>
      <c r="D55" s="7" t="s">
        <v>55</v>
      </c>
      <c r="E55" s="14">
        <v>13272.11</v>
      </c>
      <c r="I55" s="14">
        <v>19704.25</v>
      </c>
      <c r="K55" s="35"/>
      <c r="L55" s="13" t="s">
        <v>42</v>
      </c>
      <c r="O55" s="7" t="s">
        <v>93</v>
      </c>
      <c r="P55" s="50"/>
    </row>
    <row r="56" spans="1:16" ht="11.25">
      <c r="A56" s="35"/>
      <c r="B56" s="7"/>
      <c r="C56" s="7"/>
      <c r="D56" s="7" t="s">
        <v>56</v>
      </c>
      <c r="E56" s="14">
        <v>13272.11</v>
      </c>
      <c r="G56" s="23">
        <v>0</v>
      </c>
      <c r="I56" s="14">
        <v>19704.25</v>
      </c>
      <c r="J56" s="23">
        <v>0</v>
      </c>
      <c r="K56" s="35"/>
      <c r="L56" s="45"/>
      <c r="O56" s="46" t="s">
        <v>94</v>
      </c>
      <c r="P56" s="42"/>
    </row>
    <row r="57" spans="1:16" ht="11.25">
      <c r="A57" s="35"/>
      <c r="B57" s="7"/>
      <c r="C57" s="7"/>
      <c r="D57" s="16" t="s">
        <v>95</v>
      </c>
      <c r="E57" s="16"/>
      <c r="F57" s="19"/>
      <c r="G57" s="19">
        <v>12544.68</v>
      </c>
      <c r="H57" s="16"/>
      <c r="I57" s="19"/>
      <c r="J57" s="19">
        <v>719.34</v>
      </c>
      <c r="K57" s="35"/>
      <c r="L57" s="46" t="s">
        <v>43</v>
      </c>
      <c r="M57" s="13"/>
      <c r="N57" s="13"/>
      <c r="O57" s="46"/>
      <c r="P57" s="39"/>
    </row>
    <row r="58" spans="1:16" ht="12" thickBot="1">
      <c r="A58" s="47"/>
      <c r="B58" s="48"/>
      <c r="C58" s="48"/>
      <c r="D58" s="48"/>
      <c r="E58" s="30"/>
      <c r="F58" s="30"/>
      <c r="G58" s="30"/>
      <c r="H58" s="30"/>
      <c r="I58" s="30"/>
      <c r="J58" s="30"/>
      <c r="K58" s="47"/>
      <c r="L58" s="51" t="s">
        <v>68</v>
      </c>
      <c r="M58" s="82"/>
      <c r="N58" s="82"/>
      <c r="O58" s="82"/>
      <c r="P58" s="83" t="s">
        <v>57</v>
      </c>
    </row>
    <row r="59" spans="14:15" ht="11.25">
      <c r="N59" s="46"/>
      <c r="O59" s="46"/>
    </row>
    <row r="60" spans="14:15" ht="11.25">
      <c r="N60" s="46"/>
      <c r="O60" s="46"/>
    </row>
    <row r="61" spans="14:15" ht="11.25">
      <c r="N61" s="46"/>
      <c r="O61" s="13"/>
    </row>
  </sheetData>
  <sheetProtection/>
  <mergeCells count="7">
    <mergeCell ref="D1:P1"/>
    <mergeCell ref="D2:P2"/>
    <mergeCell ref="H41:J41"/>
    <mergeCell ref="E40:G40"/>
    <mergeCell ref="E3:G3"/>
    <mergeCell ref="H3:J3"/>
    <mergeCell ref="H40:J40"/>
  </mergeCells>
  <printOptions/>
  <pageMargins left="0.17" right="0.19" top="0.28" bottom="0.25" header="0.17" footer="0.17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Π.Θ.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thanasis</dc:creator>
  <cp:keywords/>
  <dc:description/>
  <cp:lastModifiedBy>User</cp:lastModifiedBy>
  <cp:lastPrinted>2014-05-15T12:42:28Z</cp:lastPrinted>
  <dcterms:created xsi:type="dcterms:W3CDTF">2006-05-31T14:07:27Z</dcterms:created>
  <dcterms:modified xsi:type="dcterms:W3CDTF">2014-06-05T09:10:14Z</dcterms:modified>
  <cp:category/>
  <cp:version/>
  <cp:contentType/>
  <cp:contentStatus/>
</cp:coreProperties>
</file>